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charts/chart2.xml" ContentType="application/vnd.openxmlformats-officedocument.drawingml.chart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nnon_tab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<sst xmlns="http://schemas.openxmlformats.org/spreadsheetml/2006/main" count="35" uniqueCount="35">
  <si>
    <t xml:space="preserve">Cannon </t>
  </si>
  <si>
    <t xml:space="preserve">Pen </t>
  </si>
  <si>
    <t xml:space="preserve">Refire </t>
  </si>
  <si>
    <t xml:space="preserve">Dam </t>
  </si>
  <si>
    <t xml:space="preserve">Dam/s</t>
  </si>
  <si>
    <t xml:space="preserve">arcs </t>
  </si>
  <si>
    <t xml:space="preserve">heat </t>
  </si>
  <si>
    <t xml:space="preserve">range </t>
  </si>
  <si>
    <t xml:space="preserve">half rng </t>
  </si>
  <si>
    <t xml:space="preserve">Range (m):</t>
  </si>
  <si>
    <t xml:space="preserve">0</t>
  </si>
  <si>
    <t xml:space="preserve">1350</t>
  </si>
  <si>
    <t xml:space="preserve">1950</t>
  </si>
  <si>
    <t xml:space="preserve">2100</t>
  </si>
  <si>
    <t xml:space="preserve">2700</t>
  </si>
  <si>
    <t xml:space="preserve">3900</t>
  </si>
  <si>
    <t xml:space="preserve">4050</t>
  </si>
  <si>
    <t xml:space="preserve">4200</t>
  </si>
  <si>
    <t xml:space="preserve">5400</t>
  </si>
  <si>
    <t xml:space="preserve">5850</t>
  </si>
  <si>
    <t xml:space="preserve">6300</t>
  </si>
  <si>
    <t xml:space="preserve">6750</t>
  </si>
  <si>
    <t xml:space="preserve">7800</t>
  </si>
  <si>
    <t xml:space="preserve">8100</t>
  </si>
  <si>
    <t xml:space="preserve">8400</t>
  </si>
  <si>
    <t xml:space="preserve">9750</t>
  </si>
  <si>
    <t xml:space="preserve">10500</t>
  </si>
  <si>
    <t xml:space="preserve">11700</t>
  </si>
  <si>
    <t xml:space="preserve">12600</t>
  </si>
  <si>
    <t xml:space="preserve">13650</t>
  </si>
  <si>
    <t xml:space="preserve">15600</t>
  </si>
  <si>
    <t xml:space="preserve">15800</t>
  </si>
  <si>
    <t xml:space="preserve">Light PBC (Exm)</t>
  </si>
  <si>
    <t xml:space="preserve">Neutron PBC (Exm)</t>
  </si>
  <si>
    <t xml:space="preserve">PBC (Exm)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</si>
</sst>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0.00"/>
  </numFmts>
  <fonts count="11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alibri"/>
      <family val="2"/>
      <charset val="1"/>
    </font>
    <font>
      <b val="true"/>
      <sz val="10"/>
      <name val="Calibri"/>
      <family val="2"/>
      <charset val="1"/>
    </font>
    <font>
      <i val="true"/>
      <sz val="8"/>
      <name val="Calibri"/>
      <family val="2"/>
      <charset val="1"/>
    </font>
    <font>
      <i val="true"/>
      <sz val="10"/>
      <name val="Calibri"/>
      <family val="2"/>
      <charset val="1"/>
    </font>
    <font>
      <i val="true"/>
      <sz val="10"/>
      <name val="Arial"/>
      <family val="2"/>
      <charset val="1"/>
    </font>
    <font>
      <sz val="10"/>
      <name val="Arial"/>
      <family val="2"/>
    </font>
    <font>
      <b val="true"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CCFF00"/>
        <bgColor rgb="FFFFFF00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5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CC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D320"/>
      <rgbColor rgb="FFFF9900"/>
      <rgbColor rgb="FFFF420E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ayout>
        <c:manualLayout>
          <c:layoutTarget val="inner"/>
          <c:xMode val="edge"/>
          <c:yMode val="edge"/>
          <c:x val="0.0447966468007073"/>
          <c:y val="0.081815026895714"/>
          <c:w val="0.800609077215273"/>
          <c:h val="0.759326739545376"/>
        </c:manualLayout>
      </c:layout>
      <c:lineChart>
        <c:grouping val="standard"/>
        <c:varyColors val="0"/>
        <c:ser>
          <c:idx val="0"/>
          <c:order val="0"/>
          <c:tx>
            <c:strRef>
              <c:f>cannon_tab!$A$2:$A$2</c:f>
              <c:strCache>
                <c:ptCount val="1"/>
                <c:pt idx="0">
                  <c:v>Light PBC (Exm)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cannon_tab!$K$1:$AS$1</c:f>
              <c:strCache>
                <c:ptCount val="35"/>
                <c:pt idx="0">
                  <c:v>0</c:v>
                </c:pt>
                <c:pt idx="1">
                  <c:v>1350</c:v>
                </c:pt>
                <c:pt idx="2">
                  <c:v>1950</c:v>
                </c:pt>
                <c:pt idx="3">
                  <c:v>2100</c:v>
                </c:pt>
                <c:pt idx="4">
                  <c:v>2349</c:v>
                </c:pt>
                <c:pt idx="5">
                  <c:v>2700</c:v>
                </c:pt>
                <c:pt idx="6">
                  <c:v>3000</c:v>
                </c:pt>
                <c:pt idx="7">
                  <c:v>3900</c:v>
                </c:pt>
                <c:pt idx="8">
                  <c:v>3950</c:v>
                </c:pt>
                <c:pt idx="9">
                  <c:v>4050</c:v>
                </c:pt>
                <c:pt idx="10">
                  <c:v>4200</c:v>
                </c:pt>
                <c:pt idx="11">
                  <c:v>4698</c:v>
                </c:pt>
                <c:pt idx="12">
                  <c:v>5400</c:v>
                </c:pt>
                <c:pt idx="13">
                  <c:v>5850</c:v>
                </c:pt>
                <c:pt idx="14">
                  <c:v>6000</c:v>
                </c:pt>
                <c:pt idx="15">
                  <c:v>6300</c:v>
                </c:pt>
                <c:pt idx="16">
                  <c:v>6750</c:v>
                </c:pt>
                <c:pt idx="17">
                  <c:v>7047</c:v>
                </c:pt>
                <c:pt idx="18">
                  <c:v>7800</c:v>
                </c:pt>
                <c:pt idx="19">
                  <c:v>7900</c:v>
                </c:pt>
                <c:pt idx="20">
                  <c:v>8100</c:v>
                </c:pt>
                <c:pt idx="21">
                  <c:v>8400</c:v>
                </c:pt>
                <c:pt idx="22">
                  <c:v>9000</c:v>
                </c:pt>
                <c:pt idx="23">
                  <c:v>9396</c:v>
                </c:pt>
                <c:pt idx="24">
                  <c:v>9750</c:v>
                </c:pt>
                <c:pt idx="25">
                  <c:v>10500</c:v>
                </c:pt>
                <c:pt idx="26">
                  <c:v>11700</c:v>
                </c:pt>
                <c:pt idx="27">
                  <c:v>11745</c:v>
                </c:pt>
                <c:pt idx="28">
                  <c:v>11850</c:v>
                </c:pt>
                <c:pt idx="29">
                  <c:v>12000</c:v>
                </c:pt>
                <c:pt idx="30">
                  <c:v>12600</c:v>
                </c:pt>
                <c:pt idx="31">
                  <c:v>13650</c:v>
                </c:pt>
                <c:pt idx="32">
                  <c:v>15000</c:v>
                </c:pt>
                <c:pt idx="33">
                  <c:v>15600</c:v>
                </c:pt>
                <c:pt idx="34">
                  <c:v>15800</c:v>
                </c:pt>
              </c:strCache>
            </c:strRef>
          </c:cat>
          <c:val>
            <c:numRef>
              <c:f>cannon_tab!$K$2:$AE$2</c:f>
              <c:numCache>
                <c:formatCode>General</c:formatCode>
                <c:ptCount val="21"/>
                <c:pt idx="0">
                  <c:v>162.5</c:v>
                </c:pt>
                <c:pt idx="1">
                  <c:v>162.5</c:v>
                </c:pt>
                <c:pt idx="5">
                  <c:v>81.25</c:v>
                </c:pt>
                <c:pt idx="9">
                  <c:v>40</c:v>
                </c:pt>
                <c:pt idx="12">
                  <c:v>20</c:v>
                </c:pt>
                <c:pt idx="16">
                  <c:v>10</c:v>
                </c:pt>
                <c:pt idx="20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cannon_tab!$A$3:$A$3</c:f>
              <c:strCache>
                <c:ptCount val="1"/>
                <c:pt idx="0">
                  <c:v>Neutron PBC (Exm)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ff420e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cannon_tab!$K$1:$AS$1</c:f>
              <c:strCache>
                <c:ptCount val="35"/>
                <c:pt idx="0">
                  <c:v>0</c:v>
                </c:pt>
                <c:pt idx="1">
                  <c:v>1350</c:v>
                </c:pt>
                <c:pt idx="2">
                  <c:v>1950</c:v>
                </c:pt>
                <c:pt idx="3">
                  <c:v>2100</c:v>
                </c:pt>
                <c:pt idx="4">
                  <c:v>2349</c:v>
                </c:pt>
                <c:pt idx="5">
                  <c:v>2700</c:v>
                </c:pt>
                <c:pt idx="6">
                  <c:v>3000</c:v>
                </c:pt>
                <c:pt idx="7">
                  <c:v>3900</c:v>
                </c:pt>
                <c:pt idx="8">
                  <c:v>3950</c:v>
                </c:pt>
                <c:pt idx="9">
                  <c:v>4050</c:v>
                </c:pt>
                <c:pt idx="10">
                  <c:v>4200</c:v>
                </c:pt>
                <c:pt idx="11">
                  <c:v>4698</c:v>
                </c:pt>
                <c:pt idx="12">
                  <c:v>5400</c:v>
                </c:pt>
                <c:pt idx="13">
                  <c:v>5850</c:v>
                </c:pt>
                <c:pt idx="14">
                  <c:v>6000</c:v>
                </c:pt>
                <c:pt idx="15">
                  <c:v>6300</c:v>
                </c:pt>
                <c:pt idx="16">
                  <c:v>6750</c:v>
                </c:pt>
                <c:pt idx="17">
                  <c:v>7047</c:v>
                </c:pt>
                <c:pt idx="18">
                  <c:v>7800</c:v>
                </c:pt>
                <c:pt idx="19">
                  <c:v>7900</c:v>
                </c:pt>
                <c:pt idx="20">
                  <c:v>8100</c:v>
                </c:pt>
                <c:pt idx="21">
                  <c:v>8400</c:v>
                </c:pt>
                <c:pt idx="22">
                  <c:v>9000</c:v>
                </c:pt>
                <c:pt idx="23">
                  <c:v>9396</c:v>
                </c:pt>
                <c:pt idx="24">
                  <c:v>9750</c:v>
                </c:pt>
                <c:pt idx="25">
                  <c:v>10500</c:v>
                </c:pt>
                <c:pt idx="26">
                  <c:v>11700</c:v>
                </c:pt>
                <c:pt idx="27">
                  <c:v>11745</c:v>
                </c:pt>
                <c:pt idx="28">
                  <c:v>11850</c:v>
                </c:pt>
                <c:pt idx="29">
                  <c:v>12000</c:v>
                </c:pt>
                <c:pt idx="30">
                  <c:v>12600</c:v>
                </c:pt>
                <c:pt idx="31">
                  <c:v>13650</c:v>
                </c:pt>
                <c:pt idx="32">
                  <c:v>15000</c:v>
                </c:pt>
                <c:pt idx="33">
                  <c:v>15600</c:v>
                </c:pt>
                <c:pt idx="34">
                  <c:v>15800</c:v>
                </c:pt>
              </c:strCache>
            </c:strRef>
          </c:cat>
          <c:val>
            <c:numRef>
              <c:f>cannon_tab!$K$3:$AR$3</c:f>
              <c:numCache>
                <c:formatCode>General</c:formatCode>
                <c:ptCount val="34"/>
                <c:pt idx="0">
                  <c:v>333.333333333333</c:v>
                </c:pt>
                <c:pt idx="2">
                  <c:v>333</c:v>
                </c:pt>
                <c:pt idx="7">
                  <c:v>166.666666666667</c:v>
                </c:pt>
                <c:pt idx="13">
                  <c:v>82.8571428571429</c:v>
                </c:pt>
                <c:pt idx="18">
                  <c:v>40.952380952381</c:v>
                </c:pt>
                <c:pt idx="24">
                  <c:v>20</c:v>
                </c:pt>
                <c:pt idx="26">
                  <c:v>9.52380952380952</c:v>
                </c:pt>
                <c:pt idx="31">
                  <c:v>4.76190476190476</c:v>
                </c:pt>
                <c:pt idx="3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cannon_tab!$A$4:$A$4</c:f>
              <c:strCache>
                <c:ptCount val="1"/>
                <c:pt idx="0">
                  <c:v>PBC (Exm)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ffd320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cannon_tab!$K$1:$AS$1</c:f>
              <c:strCache>
                <c:ptCount val="35"/>
                <c:pt idx="0">
                  <c:v>0</c:v>
                </c:pt>
                <c:pt idx="1">
                  <c:v>1350</c:v>
                </c:pt>
                <c:pt idx="2">
                  <c:v>1950</c:v>
                </c:pt>
                <c:pt idx="3">
                  <c:v>2100</c:v>
                </c:pt>
                <c:pt idx="4">
                  <c:v>2349</c:v>
                </c:pt>
                <c:pt idx="5">
                  <c:v>2700</c:v>
                </c:pt>
                <c:pt idx="6">
                  <c:v>3000</c:v>
                </c:pt>
                <c:pt idx="7">
                  <c:v>3900</c:v>
                </c:pt>
                <c:pt idx="8">
                  <c:v>3950</c:v>
                </c:pt>
                <c:pt idx="9">
                  <c:v>4050</c:v>
                </c:pt>
                <c:pt idx="10">
                  <c:v>4200</c:v>
                </c:pt>
                <c:pt idx="11">
                  <c:v>4698</c:v>
                </c:pt>
                <c:pt idx="12">
                  <c:v>5400</c:v>
                </c:pt>
                <c:pt idx="13">
                  <c:v>5850</c:v>
                </c:pt>
                <c:pt idx="14">
                  <c:v>6000</c:v>
                </c:pt>
                <c:pt idx="15">
                  <c:v>6300</c:v>
                </c:pt>
                <c:pt idx="16">
                  <c:v>6750</c:v>
                </c:pt>
                <c:pt idx="17">
                  <c:v>7047</c:v>
                </c:pt>
                <c:pt idx="18">
                  <c:v>7800</c:v>
                </c:pt>
                <c:pt idx="19">
                  <c:v>7900</c:v>
                </c:pt>
                <c:pt idx="20">
                  <c:v>8100</c:v>
                </c:pt>
                <c:pt idx="21">
                  <c:v>8400</c:v>
                </c:pt>
                <c:pt idx="22">
                  <c:v>9000</c:v>
                </c:pt>
                <c:pt idx="23">
                  <c:v>9396</c:v>
                </c:pt>
                <c:pt idx="24">
                  <c:v>9750</c:v>
                </c:pt>
                <c:pt idx="25">
                  <c:v>10500</c:v>
                </c:pt>
                <c:pt idx="26">
                  <c:v>11700</c:v>
                </c:pt>
                <c:pt idx="27">
                  <c:v>11745</c:v>
                </c:pt>
                <c:pt idx="28">
                  <c:v>11850</c:v>
                </c:pt>
                <c:pt idx="29">
                  <c:v>12000</c:v>
                </c:pt>
                <c:pt idx="30">
                  <c:v>12600</c:v>
                </c:pt>
                <c:pt idx="31">
                  <c:v>13650</c:v>
                </c:pt>
                <c:pt idx="32">
                  <c:v>15000</c:v>
                </c:pt>
                <c:pt idx="33">
                  <c:v>15600</c:v>
                </c:pt>
                <c:pt idx="34">
                  <c:v>15800</c:v>
                </c:pt>
              </c:strCache>
            </c:strRef>
          </c:cat>
          <c:val>
            <c:numRef>
              <c:f>cannon_tab!$K$4:$AO$4</c:f>
              <c:numCache>
                <c:formatCode>General</c:formatCode>
                <c:ptCount val="31"/>
                <c:pt idx="0">
                  <c:v>228.571428571429</c:v>
                </c:pt>
                <c:pt idx="3">
                  <c:v>228.571428571429</c:v>
                </c:pt>
                <c:pt idx="10">
                  <c:v>114.285714285714</c:v>
                </c:pt>
                <c:pt idx="15">
                  <c:v>57.1428571428571</c:v>
                </c:pt>
                <c:pt idx="21">
                  <c:v>28.5714285714286</c:v>
                </c:pt>
                <c:pt idx="25">
                  <c:v>14.2857142857143</c:v>
                </c:pt>
                <c:pt idx="30">
                  <c:v>0</c:v>
                </c:pt>
              </c:numCache>
            </c:numRef>
          </c:val>
          <c:smooth val="0"/>
        </c:ser>
        <c:hiLowLines>
          <c:spPr>
            <a:ln w="0">
              <a:noFill/>
            </a:ln>
          </c:spPr>
        </c:hiLowLines>
        <c:marker val="1"/>
        <c:axId val="73268509"/>
        <c:axId val="49275864"/>
      </c:lineChart>
      <c:catAx>
        <c:axId val="73268509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b="1" sz="1100" spc="-1" strike="noStrike">
                    <a:latin typeface="Arial"/>
                  </a:defRPr>
                </a:pPr>
                <a:r>
                  <a:rPr b="1" sz="1100" spc="-1" strike="noStrike">
                    <a:latin typeface="Arial"/>
                  </a:rPr>
                  <a:t>Range (m)</a:t>
                </a:r>
              </a:p>
            </c:rich>
          </c:tx>
          <c:layout>
            <c:manualLayout>
              <c:xMode val="edge"/>
              <c:yMode val="edge"/>
              <c:x val="0.874778963913812"/>
              <c:y val="0.808086066284921"/>
            </c:manualLayout>
          </c:layout>
          <c:overlay val="0"/>
          <c:spPr>
            <a:noFill/>
            <a:ln w="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49275864"/>
        <c:crosses val="autoZero"/>
        <c:auto val="1"/>
        <c:lblAlgn val="ctr"/>
        <c:lblOffset val="100"/>
        <c:noMultiLvlLbl val="0"/>
      </c:catAx>
      <c:valAx>
        <c:axId val="49275864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title>
          <c:tx>
            <c:rich>
              <a:bodyPr rot="0"/>
              <a:lstStyle/>
              <a:p>
                <a:pPr>
                  <a:defRPr b="1" sz="1100" spc="-1" strike="noStrike">
                    <a:latin typeface="Arial"/>
                  </a:defRPr>
                </a:pPr>
                <a:r>
                  <a:rPr b="1" sz="1100" spc="-1" strike="noStrike">
                    <a:latin typeface="Arial"/>
                  </a:rPr>
                  <a:t>Damage / s</a:t>
                </a:r>
              </a:p>
            </c:rich>
          </c:tx>
          <c:layout>
            <c:manualLayout>
              <c:xMode val="edge"/>
              <c:yMode val="edge"/>
              <c:x val="0.0198441286266291"/>
              <c:y val="0.0120596911330904"/>
            </c:manualLayout>
          </c:layout>
          <c:overlay val="0"/>
          <c:spPr>
            <a:noFill/>
            <a:ln w="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73268509"/>
        <c:crosses val="autoZero"/>
        <c:crossBetween val="midCat"/>
      </c:valAx>
      <c:spPr>
        <a:noFill/>
        <a:ln w="0">
          <a:solidFill>
            <a:srgbClr val="b3b3b3"/>
          </a:solidFill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span"/>
  </c:chart>
  <c:spPr>
    <a:solidFill>
      <a:srgbClr val="ffffff"/>
    </a:solidFill>
    <a:ln w="936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14040</xdr:colOff>
      <xdr:row>6</xdr:row>
      <xdr:rowOff>105840</xdr:rowOff>
    </xdr:from>
    <xdr:to>
      <xdr:col>36</xdr:col>
      <xdr:colOff>271440</xdr:colOff>
      <xdr:row>32</xdr:row>
      <xdr:rowOff>28440</xdr:rowOff>
    </xdr:to>
    <xdr:graphicFrame>
      <xdr:nvGraphicFramePr>
        <xdr:cNvPr id="0" name=""/>
        <xdr:cNvGraphicFramePr/>
      </xdr:nvGraphicFramePr>
      <xdr:xfrm>
        <a:off x="2217960" y="1081080"/>
        <a:ext cx="10993320" cy="41490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1" activeCellId="0" sqref="E2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5.46"/>
    <col collapsed="false" customWidth="true" hidden="true" outlineLevel="0" max="2" min="2" style="1" width="5.83"/>
    <col collapsed="false" customWidth="true" hidden="true" outlineLevel="0" max="3" min="3" style="1" width="7.13"/>
    <col collapsed="false" customWidth="true" hidden="true" outlineLevel="0" max="4" min="4" style="1" width="6.01"/>
    <col collapsed="false" customWidth="true" hidden="false" outlineLevel="0" max="5" min="5" style="1" width="6.98"/>
    <col collapsed="false" customWidth="true" hidden="true" outlineLevel="0" max="6" min="6" style="1" width="5.42"/>
    <col collapsed="false" customWidth="true" hidden="true" outlineLevel="0" max="7" min="7" style="1" width="5.73"/>
    <col collapsed="false" customWidth="true" hidden="true" outlineLevel="0" max="8" min="8" style="1" width="6.98"/>
    <col collapsed="false" customWidth="true" hidden="false" outlineLevel="0" max="9" min="9" style="1" width="8.79"/>
    <col collapsed="false" customWidth="true" hidden="false" outlineLevel="0" max="10" min="10" style="1" width="10.12"/>
    <col collapsed="false" customWidth="true" hidden="false" outlineLevel="0" max="36" min="11" style="1" width="5.46"/>
    <col collapsed="false" customWidth="true" hidden="false" outlineLevel="0" max="37" min="37" style="1" width="6.23"/>
    <col collapsed="false" customWidth="true" hidden="false" outlineLevel="0" max="41" min="38" style="1" width="5.46"/>
    <col collapsed="false" customWidth="true" hidden="false" outlineLevel="0" max="42" min="42" style="1" width="6.54"/>
    <col collapsed="false" customWidth="true" hidden="false" outlineLevel="0" max="45" min="43" style="1" width="5.46"/>
    <col collapsed="false" customWidth="false" hidden="false" outlineLevel="0" max="1015" min="46" style="1" width="11.52"/>
  </cols>
  <sheetData>
    <row r="1" s="8" customFormat="true" ht="12.8" hidden="false" customHeight="false" outlineLevel="0" collapsed="false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n">
        <v>2349</v>
      </c>
      <c r="P1" s="6" t="s">
        <v>14</v>
      </c>
      <c r="Q1" s="6" t="n">
        <v>3000</v>
      </c>
      <c r="R1" s="6" t="s">
        <v>15</v>
      </c>
      <c r="S1" s="6" t="n">
        <v>3950</v>
      </c>
      <c r="T1" s="6" t="s">
        <v>16</v>
      </c>
      <c r="U1" s="6" t="s">
        <v>17</v>
      </c>
      <c r="V1" s="6" t="n">
        <v>4698</v>
      </c>
      <c r="W1" s="6" t="s">
        <v>18</v>
      </c>
      <c r="X1" s="6" t="s">
        <v>19</v>
      </c>
      <c r="Y1" s="6" t="n">
        <v>6000</v>
      </c>
      <c r="Z1" s="6" t="s">
        <v>20</v>
      </c>
      <c r="AA1" s="6" t="s">
        <v>21</v>
      </c>
      <c r="AB1" s="6" t="n">
        <v>7047</v>
      </c>
      <c r="AC1" s="6" t="s">
        <v>22</v>
      </c>
      <c r="AD1" s="6" t="n">
        <v>7900</v>
      </c>
      <c r="AE1" s="6" t="s">
        <v>23</v>
      </c>
      <c r="AF1" s="6" t="s">
        <v>24</v>
      </c>
      <c r="AG1" s="6" t="n">
        <v>9000</v>
      </c>
      <c r="AH1" s="6" t="n">
        <v>9396</v>
      </c>
      <c r="AI1" s="6" t="s">
        <v>25</v>
      </c>
      <c r="AJ1" s="6" t="s">
        <v>26</v>
      </c>
      <c r="AK1" s="6" t="s">
        <v>27</v>
      </c>
      <c r="AL1" s="6" t="n">
        <v>11745</v>
      </c>
      <c r="AM1" s="6" t="n">
        <v>11850</v>
      </c>
      <c r="AN1" s="6" t="n">
        <v>12000</v>
      </c>
      <c r="AO1" s="6" t="s">
        <v>28</v>
      </c>
      <c r="AP1" s="6" t="s">
        <v>29</v>
      </c>
      <c r="AQ1" s="6" t="n">
        <v>15000</v>
      </c>
      <c r="AR1" s="6" t="s">
        <v>30</v>
      </c>
      <c r="AS1" s="7" t="s">
        <v>31</v>
      </c>
      <c r="AMB1" s="0"/>
      <c r="AMC1" s="0"/>
      <c r="AMD1" s="0"/>
      <c r="AME1" s="0"/>
      <c r="AMF1" s="0"/>
      <c r="AMG1" s="0"/>
      <c r="AMH1" s="0"/>
      <c r="AMI1" s="0"/>
      <c r="AMJ1" s="0"/>
    </row>
    <row r="2" s="18" customFormat="true" ht="12.8" hidden="false" customHeight="false" outlineLevel="0" collapsed="false">
      <c r="A2" s="9" t="s">
        <v>32</v>
      </c>
      <c r="B2" s="10" t="n">
        <v>35</v>
      </c>
      <c r="C2" s="11" t="n">
        <v>0.8</v>
      </c>
      <c r="D2" s="12" t="n">
        <v>130</v>
      </c>
      <c r="E2" s="13" t="n">
        <f aca="false">D2/C2</f>
        <v>162.5</v>
      </c>
      <c r="F2" s="12" t="n">
        <v>60</v>
      </c>
      <c r="G2" s="12" t="n">
        <v>60</v>
      </c>
      <c r="H2" s="12" t="n">
        <v>6750</v>
      </c>
      <c r="I2" s="14" t="n">
        <v>1350</v>
      </c>
      <c r="J2" s="15"/>
      <c r="K2" s="16" t="n">
        <f aca="false">E2</f>
        <v>162.5</v>
      </c>
      <c r="L2" s="16" t="n">
        <f aca="false">E2</f>
        <v>162.5</v>
      </c>
      <c r="M2" s="16"/>
      <c r="N2" s="16"/>
      <c r="O2" s="16"/>
      <c r="P2" s="16" t="n">
        <f aca="false">65/C2</f>
        <v>81.25</v>
      </c>
      <c r="Q2" s="16"/>
      <c r="R2" s="16"/>
      <c r="S2" s="16"/>
      <c r="T2" s="16" t="n">
        <f aca="false">32/C2</f>
        <v>40</v>
      </c>
      <c r="U2" s="16"/>
      <c r="V2" s="16"/>
      <c r="W2" s="16" t="n">
        <f aca="false">16/C2</f>
        <v>20</v>
      </c>
      <c r="X2" s="16"/>
      <c r="Y2" s="16"/>
      <c r="Z2" s="16"/>
      <c r="AA2" s="16" t="n">
        <f aca="false">8/C2</f>
        <v>10</v>
      </c>
      <c r="AB2" s="16"/>
      <c r="AC2" s="16"/>
      <c r="AD2" s="16"/>
      <c r="AE2" s="16" t="n">
        <v>0</v>
      </c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7"/>
      <c r="AMB2" s="0"/>
      <c r="AMC2" s="0"/>
      <c r="AMD2" s="0"/>
      <c r="AME2" s="0"/>
      <c r="AMF2" s="0"/>
      <c r="AMG2" s="0"/>
      <c r="AMH2" s="0"/>
      <c r="AMI2" s="0"/>
      <c r="AMJ2" s="0"/>
    </row>
    <row r="3" s="18" customFormat="true" ht="12.8" hidden="false" customHeight="false" outlineLevel="0" collapsed="false">
      <c r="A3" s="9" t="s">
        <v>33</v>
      </c>
      <c r="B3" s="19" t="n">
        <v>70</v>
      </c>
      <c r="C3" s="11" t="n">
        <v>1.05</v>
      </c>
      <c r="D3" s="12" t="n">
        <v>350</v>
      </c>
      <c r="E3" s="13" t="n">
        <f aca="false">D3/C3</f>
        <v>333.333333333333</v>
      </c>
      <c r="F3" s="12" t="n">
        <v>40</v>
      </c>
      <c r="G3" s="12" t="n">
        <v>200</v>
      </c>
      <c r="H3" s="12" t="n">
        <v>13000</v>
      </c>
      <c r="I3" s="14" t="n">
        <v>1950</v>
      </c>
      <c r="J3" s="15"/>
      <c r="K3" s="16" t="n">
        <f aca="false">E3</f>
        <v>333.333333333333</v>
      </c>
      <c r="L3" s="16"/>
      <c r="M3" s="16" t="n">
        <v>333</v>
      </c>
      <c r="N3" s="16"/>
      <c r="O3" s="16"/>
      <c r="P3" s="16"/>
      <c r="Q3" s="16"/>
      <c r="R3" s="16" t="n">
        <f aca="false">175/C3</f>
        <v>166.666666666667</v>
      </c>
      <c r="S3" s="16"/>
      <c r="T3" s="16"/>
      <c r="U3" s="16"/>
      <c r="V3" s="16"/>
      <c r="W3" s="16"/>
      <c r="X3" s="16" t="n">
        <f aca="false">87/C3</f>
        <v>82.8571428571429</v>
      </c>
      <c r="Y3" s="16"/>
      <c r="Z3" s="16"/>
      <c r="AA3" s="16"/>
      <c r="AB3" s="16"/>
      <c r="AC3" s="16" t="n">
        <f aca="false">43/C3</f>
        <v>40.952380952381</v>
      </c>
      <c r="AD3" s="16"/>
      <c r="AE3" s="16"/>
      <c r="AF3" s="16"/>
      <c r="AG3" s="16"/>
      <c r="AH3" s="16"/>
      <c r="AI3" s="16" t="n">
        <f aca="false">21/C3</f>
        <v>20</v>
      </c>
      <c r="AJ3" s="16"/>
      <c r="AK3" s="16" t="n">
        <f aca="false">10/C3</f>
        <v>9.52380952380952</v>
      </c>
      <c r="AL3" s="16"/>
      <c r="AM3" s="16"/>
      <c r="AN3" s="16"/>
      <c r="AO3" s="16"/>
      <c r="AP3" s="16" t="n">
        <f aca="false">5/C3</f>
        <v>4.76190476190476</v>
      </c>
      <c r="AQ3" s="16"/>
      <c r="AR3" s="16" t="n">
        <v>0</v>
      </c>
      <c r="AS3" s="17"/>
      <c r="AMB3" s="20"/>
      <c r="AMC3" s="20"/>
      <c r="AMD3" s="20"/>
      <c r="AME3" s="20"/>
      <c r="AMF3" s="20"/>
      <c r="AMG3" s="20"/>
      <c r="AMH3" s="20"/>
      <c r="AMI3" s="20"/>
      <c r="AMJ3" s="20"/>
    </row>
    <row r="4" s="18" customFormat="true" ht="12.8" hidden="false" customHeight="false" outlineLevel="0" collapsed="false">
      <c r="A4" s="21" t="s">
        <v>34</v>
      </c>
      <c r="B4" s="22" t="n">
        <v>50</v>
      </c>
      <c r="C4" s="23" t="n">
        <v>0.7</v>
      </c>
      <c r="D4" s="22" t="n">
        <v>160</v>
      </c>
      <c r="E4" s="24" t="n">
        <f aca="false">D4/C4</f>
        <v>228.571428571429</v>
      </c>
      <c r="F4" s="22" t="n">
        <v>40</v>
      </c>
      <c r="G4" s="22" t="n">
        <v>100</v>
      </c>
      <c r="H4" s="22" t="n">
        <v>9600</v>
      </c>
      <c r="I4" s="25" t="n">
        <v>2100</v>
      </c>
      <c r="J4" s="26"/>
      <c r="K4" s="27" t="n">
        <f aca="false">E4</f>
        <v>228.571428571429</v>
      </c>
      <c r="L4" s="27"/>
      <c r="M4" s="27"/>
      <c r="N4" s="28" t="n">
        <f aca="false">E4</f>
        <v>228.571428571429</v>
      </c>
      <c r="O4" s="28"/>
      <c r="P4" s="27"/>
      <c r="Q4" s="27"/>
      <c r="R4" s="27"/>
      <c r="S4" s="27"/>
      <c r="T4" s="27"/>
      <c r="U4" s="27" t="n">
        <f aca="false">80/C4</f>
        <v>114.285714285714</v>
      </c>
      <c r="V4" s="27"/>
      <c r="W4" s="27"/>
      <c r="X4" s="27"/>
      <c r="Y4" s="27"/>
      <c r="Z4" s="27" t="n">
        <f aca="false">40/C4</f>
        <v>57.1428571428571</v>
      </c>
      <c r="AA4" s="27"/>
      <c r="AB4" s="27"/>
      <c r="AC4" s="27"/>
      <c r="AD4" s="27"/>
      <c r="AE4" s="27"/>
      <c r="AF4" s="27" t="n">
        <f aca="false">20/C4</f>
        <v>28.5714285714286</v>
      </c>
      <c r="AG4" s="27"/>
      <c r="AH4" s="27"/>
      <c r="AI4" s="27"/>
      <c r="AJ4" s="27" t="n">
        <f aca="false">10/C4</f>
        <v>14.2857142857143</v>
      </c>
      <c r="AK4" s="27"/>
      <c r="AL4" s="27"/>
      <c r="AM4" s="27"/>
      <c r="AN4" s="27"/>
      <c r="AO4" s="27" t="n">
        <v>0</v>
      </c>
      <c r="AP4" s="27"/>
      <c r="AQ4" s="27"/>
      <c r="AR4" s="27"/>
      <c r="AS4" s="29"/>
      <c r="AMB4" s="30"/>
      <c r="AMC4" s="30"/>
      <c r="AMD4" s="30"/>
      <c r="AME4" s="30"/>
      <c r="AMF4" s="30"/>
      <c r="AMG4" s="30"/>
      <c r="AMH4" s="30"/>
      <c r="AMI4" s="30"/>
      <c r="AMJ4" s="30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&amp;CSeite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166</TotalTime>
  <Application>LibreOffice/7.0.4.2$Windows_X86_64 LibreOffice_project/dcf040e67528d9187c66b2379df5ea4407429775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de-DE</dc:language>
  <cp:lastModifiedBy/>
  <dcterms:modified xsi:type="dcterms:W3CDTF">2021-02-27T01:00:56Z</dcterms:modified>
  <cp:revision>32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